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al Read\Employment Center\Web page information\"/>
    </mc:Choice>
  </mc:AlternateContent>
  <bookViews>
    <workbookView xWindow="0" yWindow="0" windowWidth="28800" windowHeight="12300" tabRatio="702"/>
  </bookViews>
  <sheets>
    <sheet name="19-20" sheetId="31" r:id="rId1"/>
  </sheets>
  <definedNames>
    <definedName name="_xlnm.Print_Area" localSheetId="0">'19-20'!$A$1:$M$62</definedName>
  </definedNames>
  <calcPr calcId="162913"/>
</workbook>
</file>

<file path=xl/calcChain.xml><?xml version="1.0" encoding="utf-8"?>
<calcChain xmlns="http://schemas.openxmlformats.org/spreadsheetml/2006/main">
  <c r="L5" i="31" l="1"/>
  <c r="K5" i="31"/>
  <c r="J5" i="31"/>
  <c r="I5" i="31"/>
  <c r="L7" i="31"/>
  <c r="K7" i="31"/>
  <c r="J7" i="31"/>
  <c r="I7" i="31"/>
  <c r="L8" i="31" l="1"/>
  <c r="E6" i="31"/>
  <c r="E5" i="31"/>
  <c r="D5" i="31"/>
  <c r="C5" i="31"/>
  <c r="B5" i="31"/>
  <c r="E7" i="31"/>
  <c r="D7" i="31"/>
  <c r="C7" i="31"/>
  <c r="B7" i="31"/>
  <c r="B8" i="31"/>
  <c r="C8" i="31"/>
  <c r="D8" i="31"/>
  <c r="E8" i="31"/>
  <c r="B16" i="31"/>
  <c r="C16" i="31"/>
  <c r="D16" i="31"/>
  <c r="B12" i="31"/>
  <c r="C12" i="31"/>
  <c r="D12" i="31"/>
  <c r="L20" i="31" l="1"/>
  <c r="K20" i="31"/>
  <c r="J20" i="31"/>
  <c r="I20" i="31"/>
  <c r="L31" i="31"/>
  <c r="J32" i="31"/>
  <c r="D32" i="31" l="1"/>
  <c r="C32" i="31"/>
  <c r="B20" i="31" l="1"/>
  <c r="C20" i="31"/>
  <c r="D20" i="31"/>
  <c r="E20" i="31" l="1"/>
  <c r="L62" i="31"/>
  <c r="K62" i="31"/>
  <c r="J62" i="31"/>
  <c r="I62" i="31"/>
  <c r="E62" i="31"/>
  <c r="D62" i="31"/>
  <c r="C62" i="31"/>
  <c r="B62" i="31"/>
  <c r="E58" i="31" l="1"/>
  <c r="D58" i="31"/>
  <c r="C58" i="31"/>
  <c r="B58" i="31"/>
  <c r="L12" i="31"/>
  <c r="K12" i="31"/>
  <c r="J12" i="31"/>
  <c r="I12" i="31"/>
  <c r="E12" i="31"/>
  <c r="L16" i="31"/>
  <c r="K16" i="31"/>
  <c r="J16" i="31"/>
  <c r="I16" i="31"/>
  <c r="E16" i="31"/>
  <c r="L50" i="31" l="1"/>
  <c r="K50" i="31"/>
  <c r="J50" i="31"/>
  <c r="I50" i="31"/>
  <c r="E50" i="31"/>
  <c r="D50" i="31"/>
  <c r="C50" i="31"/>
  <c r="B50" i="31"/>
  <c r="L48" i="31"/>
  <c r="K48" i="31"/>
  <c r="J48" i="31"/>
  <c r="I48" i="31"/>
  <c r="E48" i="31"/>
  <c r="D48" i="31"/>
  <c r="C48" i="31"/>
  <c r="B48" i="31"/>
  <c r="L58" i="31"/>
  <c r="K58" i="31"/>
  <c r="J58" i="31"/>
  <c r="I58" i="31"/>
  <c r="I32" i="31"/>
  <c r="K32" i="31"/>
  <c r="L32" i="31"/>
  <c r="L44" i="31"/>
  <c r="K44" i="31"/>
  <c r="J44" i="31"/>
  <c r="I44" i="31"/>
  <c r="K26" i="31" l="1"/>
  <c r="I26" i="31" l="1"/>
  <c r="K54" i="31" l="1"/>
  <c r="J54" i="31"/>
  <c r="I54" i="31"/>
  <c r="L54" i="31"/>
  <c r="K40" i="31"/>
  <c r="J40" i="31"/>
  <c r="I40" i="31"/>
  <c r="L40" i="31"/>
  <c r="K36" i="31"/>
  <c r="J36" i="31"/>
  <c r="I36" i="31"/>
  <c r="L36" i="31"/>
  <c r="K22" i="31"/>
  <c r="J22" i="31"/>
  <c r="I22" i="31"/>
  <c r="L22" i="31"/>
  <c r="B32" i="31" l="1"/>
  <c r="E32" i="31"/>
  <c r="B22" i="31"/>
  <c r="C22" i="31"/>
  <c r="D22" i="31"/>
  <c r="E22" i="31"/>
  <c r="D36" i="31"/>
  <c r="C36" i="31"/>
  <c r="B36" i="31"/>
  <c r="E36" i="31"/>
  <c r="D40" i="31"/>
  <c r="C40" i="31"/>
  <c r="B40" i="31"/>
  <c r="E40" i="31"/>
  <c r="D44" i="31"/>
  <c r="C44" i="31"/>
  <c r="B44" i="31"/>
  <c r="E44" i="31"/>
  <c r="I28" i="31" l="1"/>
  <c r="J28" i="31"/>
  <c r="K28" i="31"/>
  <c r="L28" i="31"/>
  <c r="J26" i="31"/>
  <c r="L26" i="31"/>
  <c r="B26" i="31"/>
  <c r="C26" i="31"/>
  <c r="D26" i="31"/>
  <c r="E26" i="31"/>
  <c r="B28" i="31"/>
  <c r="C28" i="31"/>
  <c r="D28" i="31"/>
  <c r="E28" i="31"/>
  <c r="B54" i="31"/>
  <c r="C54" i="31"/>
  <c r="D54" i="31"/>
  <c r="E54" i="31"/>
</calcChain>
</file>

<file path=xl/sharedStrings.xml><?xml version="1.0" encoding="utf-8"?>
<sst xmlns="http://schemas.openxmlformats.org/spreadsheetml/2006/main" count="90" uniqueCount="28">
  <si>
    <t>Full Time</t>
  </si>
  <si>
    <t>COMMUNICATION</t>
  </si>
  <si>
    <t>Masters</t>
  </si>
  <si>
    <t>PhD</t>
  </si>
  <si>
    <t>PHILOSOPHY</t>
  </si>
  <si>
    <t>ACADEMIC YEAR  SCALE</t>
  </si>
  <si>
    <t>FISCAL YEAR  SCALE</t>
  </si>
  <si>
    <t>Grad Staff</t>
  </si>
  <si>
    <t>POLITICAL SCIENCE</t>
  </si>
  <si>
    <t>VISUAL AND PERFORMING ARTS</t>
  </si>
  <si>
    <t>SOCIOLOGY</t>
  </si>
  <si>
    <t>ANTHROPOLOGY</t>
  </si>
  <si>
    <t>ENGLISH</t>
  </si>
  <si>
    <r>
      <t xml:space="preserve">TA/RA </t>
    </r>
    <r>
      <rPr>
        <b/>
        <i/>
        <sz val="12"/>
        <color theme="1"/>
        <rFont val="Calibri"/>
        <family val="2"/>
        <scheme val="minor"/>
      </rPr>
      <t>min/max</t>
    </r>
  </si>
  <si>
    <t>ADMINISTRATION</t>
  </si>
  <si>
    <t>ACADEMIC ADVISING</t>
  </si>
  <si>
    <t>HISTORY</t>
  </si>
  <si>
    <t>LANGUAGES AND CULTURES</t>
  </si>
  <si>
    <t>INTERDISCIPLINARY STUDIES</t>
  </si>
  <si>
    <r>
      <t xml:space="preserve">TA/RA </t>
    </r>
    <r>
      <rPr>
        <b/>
        <i/>
        <sz val="12"/>
        <color theme="1"/>
        <rFont val="Calibri"/>
        <family val="2"/>
        <scheme val="minor"/>
      </rPr>
      <t>min</t>
    </r>
  </si>
  <si>
    <t>College Min</t>
  </si>
  <si>
    <t>TA/RA min/max</t>
  </si>
  <si>
    <t>UNIV Minimum</t>
  </si>
  <si>
    <t>Grad Lecturer</t>
  </si>
  <si>
    <t>2019/20 Rates</t>
  </si>
  <si>
    <t>New</t>
  </si>
  <si>
    <t>Returning</t>
  </si>
  <si>
    <t xml:space="preserve">New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</si>
</sst>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_(&quot;$&quot;* #,##0.000_);_(&quot;$&quot;* \(#,##0.0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1" applyNumberFormat="1" applyFont="1" applyAlignment="1">
      <alignment horizontal="center"/>
    </xf>
    <xf numFmtId="9" fontId="2" fillId="0" borderId="0" xfId="2" applyFont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4" borderId="3" xfId="2" applyFont="1" applyFill="1" applyBorder="1" applyAlignment="1">
      <alignment horizontal="center"/>
    </xf>
    <xf numFmtId="9" fontId="3" fillId="4" borderId="4" xfId="2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42" fontId="2" fillId="2" borderId="12" xfId="1" applyNumberFormat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164" fontId="7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2" fontId="2" fillId="2" borderId="1" xfId="1" applyNumberFormat="1" applyFont="1" applyFill="1" applyBorder="1" applyAlignment="1">
      <alignment horizontal="center" vertical="center"/>
    </xf>
    <xf numFmtId="9" fontId="2" fillId="0" borderId="0" xfId="2" applyFont="1" applyBorder="1" applyAlignment="1">
      <alignment horizont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9" fontId="3" fillId="4" borderId="17" xfId="2" applyFont="1" applyFill="1" applyBorder="1" applyAlignment="1">
      <alignment horizont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4" fontId="10" fillId="0" borderId="33" xfId="1" applyNumberFormat="1" applyFont="1" applyBorder="1" applyAlignment="1">
      <alignment horizontal="center"/>
    </xf>
    <xf numFmtId="164" fontId="2" fillId="0" borderId="33" xfId="1" applyNumberFormat="1" applyFont="1" applyBorder="1" applyAlignment="1">
      <alignment horizontal="center"/>
    </xf>
    <xf numFmtId="164" fontId="3" fillId="0" borderId="38" xfId="1" applyNumberFormat="1" applyFont="1" applyBorder="1" applyAlignment="1">
      <alignment horizontal="center" vertical="center"/>
    </xf>
    <xf numFmtId="9" fontId="3" fillId="5" borderId="40" xfId="2" applyFont="1" applyFill="1" applyBorder="1" applyAlignment="1">
      <alignment horizontal="center"/>
    </xf>
    <xf numFmtId="9" fontId="3" fillId="5" borderId="35" xfId="2" applyFont="1" applyFill="1" applyBorder="1" applyAlignment="1">
      <alignment horizontal="center"/>
    </xf>
    <xf numFmtId="9" fontId="3" fillId="2" borderId="41" xfId="2" applyFont="1" applyFill="1" applyBorder="1" applyAlignment="1">
      <alignment horizontal="center"/>
    </xf>
    <xf numFmtId="9" fontId="3" fillId="3" borderId="41" xfId="2" applyFont="1" applyFill="1" applyBorder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 vertical="center"/>
    </xf>
    <xf numFmtId="42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7" fontId="10" fillId="0" borderId="0" xfId="1" applyNumberFormat="1" applyFont="1" applyBorder="1" applyAlignment="1">
      <alignment horizontal="center"/>
    </xf>
    <xf numFmtId="7" fontId="2" fillId="0" borderId="0" xfId="1" applyNumberFormat="1" applyFont="1" applyAlignment="1">
      <alignment horizontal="center"/>
    </xf>
    <xf numFmtId="44" fontId="2" fillId="6" borderId="2" xfId="1" applyNumberFormat="1" applyFont="1" applyFill="1" applyBorder="1" applyAlignment="1">
      <alignment horizontal="center" vertical="center"/>
    </xf>
    <xf numFmtId="44" fontId="2" fillId="6" borderId="39" xfId="1" applyNumberFormat="1" applyFont="1" applyFill="1" applyBorder="1" applyAlignment="1">
      <alignment horizontal="center" vertical="center"/>
    </xf>
    <xf numFmtId="42" fontId="2" fillId="6" borderId="9" xfId="1" applyNumberFormat="1" applyFont="1" applyFill="1" applyBorder="1" applyAlignment="1">
      <alignment horizontal="center" vertical="center"/>
    </xf>
    <xf numFmtId="42" fontId="2" fillId="6" borderId="6" xfId="1" applyNumberFormat="1" applyFont="1" applyFill="1" applyBorder="1" applyAlignment="1">
      <alignment horizontal="center" vertical="center"/>
    </xf>
    <xf numFmtId="44" fontId="2" fillId="6" borderId="10" xfId="1" applyNumberFormat="1" applyFont="1" applyFill="1" applyBorder="1" applyAlignment="1">
      <alignment horizontal="center" vertical="center"/>
    </xf>
    <xf numFmtId="44" fontId="2" fillId="6" borderId="11" xfId="1" applyNumberFormat="1" applyFont="1" applyFill="1" applyBorder="1" applyAlignment="1">
      <alignment horizontal="center" vertical="center"/>
    </xf>
    <xf numFmtId="42" fontId="2" fillId="6" borderId="5" xfId="1" applyNumberFormat="1" applyFont="1" applyFill="1" applyBorder="1" applyAlignment="1">
      <alignment horizontal="center" vertical="center"/>
    </xf>
    <xf numFmtId="9" fontId="3" fillId="7" borderId="18" xfId="2" applyFont="1" applyFill="1" applyBorder="1" applyAlignment="1">
      <alignment horizontal="center"/>
    </xf>
    <xf numFmtId="42" fontId="2" fillId="7" borderId="18" xfId="1" applyNumberFormat="1" applyFont="1" applyFill="1" applyBorder="1" applyAlignment="1">
      <alignment horizontal="center" vertical="center"/>
    </xf>
    <xf numFmtId="42" fontId="2" fillId="7" borderId="22" xfId="1" applyNumberFormat="1" applyFont="1" applyFill="1" applyBorder="1" applyAlignment="1">
      <alignment horizontal="center" vertical="center"/>
    </xf>
    <xf numFmtId="42" fontId="2" fillId="7" borderId="28" xfId="1" applyNumberFormat="1" applyFont="1" applyFill="1" applyBorder="1" applyAlignment="1">
      <alignment horizontal="center" vertical="center"/>
    </xf>
    <xf numFmtId="42" fontId="2" fillId="7" borderId="30" xfId="1" applyNumberFormat="1" applyFont="1" applyFill="1" applyBorder="1" applyAlignment="1">
      <alignment horizontal="center" vertical="center"/>
    </xf>
    <xf numFmtId="9" fontId="3" fillId="7" borderId="41" xfId="2" applyFont="1" applyFill="1" applyBorder="1" applyAlignment="1">
      <alignment horizontal="center"/>
    </xf>
    <xf numFmtId="42" fontId="2" fillId="7" borderId="32" xfId="1" applyNumberFormat="1" applyFont="1" applyFill="1" applyBorder="1" applyAlignment="1">
      <alignment horizontal="center" vertical="center"/>
    </xf>
    <xf numFmtId="9" fontId="3" fillId="8" borderId="37" xfId="2" applyFont="1" applyFill="1" applyBorder="1" applyAlignment="1">
      <alignment horizontal="center"/>
    </xf>
    <xf numFmtId="164" fontId="2" fillId="8" borderId="28" xfId="1" applyNumberFormat="1" applyFont="1" applyFill="1" applyBorder="1" applyAlignment="1">
      <alignment horizontal="center" vertical="center"/>
    </xf>
    <xf numFmtId="164" fontId="2" fillId="8" borderId="22" xfId="1" applyNumberFormat="1" applyFont="1" applyFill="1" applyBorder="1" applyAlignment="1">
      <alignment horizontal="center" vertical="center"/>
    </xf>
    <xf numFmtId="164" fontId="2" fillId="8" borderId="20" xfId="1" applyNumberFormat="1" applyFont="1" applyFill="1" applyBorder="1" applyAlignment="1">
      <alignment horizontal="center" vertical="center"/>
    </xf>
    <xf numFmtId="9" fontId="3" fillId="8" borderId="18" xfId="2" applyFont="1" applyFill="1" applyBorder="1" applyAlignment="1">
      <alignment horizontal="center"/>
    </xf>
    <xf numFmtId="164" fontId="2" fillId="8" borderId="30" xfId="1" applyNumberFormat="1" applyFont="1" applyFill="1" applyBorder="1" applyAlignment="1">
      <alignment horizontal="center" vertical="center"/>
    </xf>
    <xf numFmtId="164" fontId="2" fillId="8" borderId="32" xfId="1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4" fillId="5" borderId="25" xfId="1" applyNumberFormat="1" applyFont="1" applyFill="1" applyBorder="1" applyAlignment="1">
      <alignment horizontal="center"/>
    </xf>
    <xf numFmtId="164" fontId="4" fillId="5" borderId="13" xfId="1" applyNumberFormat="1" applyFont="1" applyFill="1" applyBorder="1" applyAlignment="1">
      <alignment horizontal="center"/>
    </xf>
    <xf numFmtId="164" fontId="4" fillId="5" borderId="26" xfId="1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164" fontId="4" fillId="5" borderId="23" xfId="1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center"/>
    </xf>
    <xf numFmtId="164" fontId="4" fillId="5" borderId="24" xfId="1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4" fillId="5" borderId="14" xfId="1" applyNumberFormat="1" applyFont="1" applyFill="1" applyBorder="1" applyAlignment="1">
      <alignment horizontal="center"/>
    </xf>
    <xf numFmtId="164" fontId="4" fillId="5" borderId="15" xfId="1" applyNumberFormat="1" applyFont="1" applyFill="1" applyBorder="1" applyAlignment="1">
      <alignment horizontal="center"/>
    </xf>
    <xf numFmtId="164" fontId="4" fillId="5" borderId="16" xfId="1" applyNumberFormat="1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5" borderId="34" xfId="1" applyNumberFormat="1" applyFont="1" applyFill="1" applyBorder="1" applyAlignment="1">
      <alignment horizontal="center"/>
    </xf>
    <xf numFmtId="164" fontId="4" fillId="5" borderId="35" xfId="1" applyNumberFormat="1" applyFont="1" applyFill="1" applyBorder="1" applyAlignment="1">
      <alignment horizontal="center"/>
    </xf>
    <xf numFmtId="164" fontId="4" fillId="5" borderId="36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workbookViewId="0">
      <selection activeCell="I5" sqref="I5"/>
    </sheetView>
  </sheetViews>
  <sheetFormatPr defaultRowHeight="15.75" x14ac:dyDescent="0.25"/>
  <cols>
    <col min="1" max="1" width="16" style="3" customWidth="1"/>
    <col min="2" max="6" width="11.7109375" style="1" customWidth="1"/>
    <col min="7" max="7" width="3.7109375" style="1" customWidth="1"/>
    <col min="8" max="8" width="16" style="1" customWidth="1"/>
    <col min="9" max="10" width="11.7109375" style="1" customWidth="1"/>
    <col min="11" max="11" width="12.7109375" style="1" bestFit="1" customWidth="1"/>
    <col min="12" max="13" width="11.7109375" style="1" customWidth="1"/>
    <col min="14" max="14" width="3.7109375" style="1" customWidth="1"/>
    <col min="15" max="15" width="9.85546875" style="1" bestFit="1" customWidth="1"/>
    <col min="16" max="16" width="11.85546875" style="1" customWidth="1"/>
    <col min="17" max="18" width="12.7109375" style="1" bestFit="1" customWidth="1"/>
    <col min="19" max="21" width="11.5703125" style="1" bestFit="1" customWidth="1"/>
    <col min="22" max="16384" width="9.140625" style="1"/>
  </cols>
  <sheetData>
    <row r="1" spans="1:16" ht="20.25" x14ac:dyDescent="0.3">
      <c r="A1" s="75" t="s">
        <v>5</v>
      </c>
      <c r="B1" s="75"/>
      <c r="C1" s="75"/>
      <c r="D1" s="75"/>
      <c r="E1" s="75"/>
      <c r="F1" s="75"/>
      <c r="H1" s="75" t="s">
        <v>6</v>
      </c>
      <c r="I1" s="75"/>
      <c r="J1" s="75"/>
      <c r="K1" s="75"/>
      <c r="L1" s="75"/>
      <c r="M1" s="75"/>
    </row>
    <row r="2" spans="1:16" ht="20.25" x14ac:dyDescent="0.3">
      <c r="A2" s="76" t="s">
        <v>24</v>
      </c>
      <c r="B2" s="76"/>
      <c r="C2" s="76"/>
      <c r="D2" s="76"/>
      <c r="E2" s="76"/>
      <c r="F2" s="76"/>
      <c r="H2" s="76" t="s">
        <v>24</v>
      </c>
      <c r="I2" s="76"/>
      <c r="J2" s="76"/>
      <c r="K2" s="76"/>
      <c r="L2" s="76"/>
      <c r="M2" s="76"/>
    </row>
    <row r="3" spans="1:16" ht="20.25" customHeight="1" thickBot="1" x14ac:dyDescent="0.3">
      <c r="A3" s="13"/>
      <c r="B3" s="13"/>
      <c r="C3" s="13"/>
      <c r="D3" s="13"/>
      <c r="E3" s="13"/>
      <c r="F3" s="13"/>
      <c r="H3" s="13"/>
      <c r="I3" s="13"/>
      <c r="J3" s="13"/>
      <c r="K3" s="13"/>
      <c r="L3" s="13"/>
      <c r="M3" s="13"/>
    </row>
    <row r="4" spans="1:16" ht="16.5" customHeight="1" thickBot="1" x14ac:dyDescent="0.3">
      <c r="A4" s="31" t="s">
        <v>22</v>
      </c>
      <c r="B4" s="32">
        <v>0.25</v>
      </c>
      <c r="C4" s="32">
        <v>0.5</v>
      </c>
      <c r="D4" s="32">
        <v>0.75</v>
      </c>
      <c r="E4" s="32">
        <v>1</v>
      </c>
      <c r="F4" s="33" t="s">
        <v>0</v>
      </c>
      <c r="G4" s="2"/>
      <c r="H4" s="31" t="s">
        <v>20</v>
      </c>
      <c r="I4" s="32">
        <v>0.25</v>
      </c>
      <c r="J4" s="32">
        <v>0.5</v>
      </c>
      <c r="K4" s="32">
        <v>0.75</v>
      </c>
      <c r="L4" s="32">
        <v>1</v>
      </c>
      <c r="M4" s="34" t="s">
        <v>0</v>
      </c>
    </row>
    <row r="5" spans="1:16" ht="16.5" customHeight="1" x14ac:dyDescent="0.25">
      <c r="A5" s="80" t="s">
        <v>7</v>
      </c>
      <c r="B5" s="41">
        <f>B6/19.5</f>
        <v>396.10256410256409</v>
      </c>
      <c r="C5" s="41">
        <f>C6/19.5</f>
        <v>792.20512820512818</v>
      </c>
      <c r="D5" s="41">
        <f>D6/19.5</f>
        <v>1188.3076923076924</v>
      </c>
      <c r="E5" s="42">
        <f>E6/19.5</f>
        <v>1584.4102564102564</v>
      </c>
      <c r="F5" s="10">
        <v>30896</v>
      </c>
      <c r="G5" s="8"/>
      <c r="H5" s="30" t="s">
        <v>7</v>
      </c>
      <c r="I5" s="41">
        <f>I6/26</f>
        <v>356.5</v>
      </c>
      <c r="J5" s="41">
        <f>J6/26</f>
        <v>713</v>
      </c>
      <c r="K5" s="41">
        <f>K6/26</f>
        <v>1069.4615384615386</v>
      </c>
      <c r="L5" s="42">
        <f>L6/26</f>
        <v>1425.9615384615386</v>
      </c>
      <c r="M5" s="11">
        <v>37075</v>
      </c>
    </row>
    <row r="6" spans="1:16" ht="16.5" customHeight="1" thickBot="1" x14ac:dyDescent="0.3">
      <c r="A6" s="81"/>
      <c r="B6" s="43">
        <v>7724</v>
      </c>
      <c r="C6" s="43">
        <v>15448</v>
      </c>
      <c r="D6" s="43">
        <v>23172</v>
      </c>
      <c r="E6" s="44">
        <f>F5</f>
        <v>30896</v>
      </c>
      <c r="F6" s="16"/>
      <c r="G6" s="8"/>
      <c r="H6" s="7"/>
      <c r="I6" s="47">
        <v>9269</v>
      </c>
      <c r="J6" s="47">
        <v>18538</v>
      </c>
      <c r="K6" s="47">
        <v>27806</v>
      </c>
      <c r="L6" s="44">
        <v>37075</v>
      </c>
      <c r="M6" s="6"/>
    </row>
    <row r="7" spans="1:16" ht="16.5" customHeight="1" thickTop="1" x14ac:dyDescent="0.25">
      <c r="A7" s="80" t="s">
        <v>23</v>
      </c>
      <c r="B7" s="41">
        <f>B8/19.5</f>
        <v>434.9871794871795</v>
      </c>
      <c r="C7" s="41">
        <f>C8/19.5</f>
        <v>869.97435897435901</v>
      </c>
      <c r="D7" s="41">
        <f>D8/19.5</f>
        <v>1304.9615384615386</v>
      </c>
      <c r="E7" s="42">
        <f>E8/19.5</f>
        <v>1739.948717948718</v>
      </c>
      <c r="F7" s="10">
        <v>33929</v>
      </c>
      <c r="G7" s="8"/>
      <c r="H7" s="30" t="s">
        <v>23</v>
      </c>
      <c r="I7" s="41">
        <f>I8/26</f>
        <v>391.46153846153845</v>
      </c>
      <c r="J7" s="41">
        <f>J8/26</f>
        <v>783</v>
      </c>
      <c r="K7" s="41">
        <f>K8/26</f>
        <v>1174.4615384615386</v>
      </c>
      <c r="L7" s="42">
        <f>L8/26</f>
        <v>1565.9615384615386</v>
      </c>
      <c r="M7" s="11">
        <v>40715</v>
      </c>
    </row>
    <row r="8" spans="1:16" ht="16.5" customHeight="1" thickBot="1" x14ac:dyDescent="0.3">
      <c r="A8" s="81"/>
      <c r="B8" s="43">
        <f>$F$7*0.25</f>
        <v>8482.25</v>
      </c>
      <c r="C8" s="43">
        <f>$F$7*0.5</f>
        <v>16964.5</v>
      </c>
      <c r="D8" s="43">
        <f>$F$7*0.75</f>
        <v>25446.75</v>
      </c>
      <c r="E8" s="44">
        <f>F7</f>
        <v>33929</v>
      </c>
      <c r="F8" s="16"/>
      <c r="G8" s="8"/>
      <c r="H8" s="7"/>
      <c r="I8" s="47">
        <v>10178</v>
      </c>
      <c r="J8" s="47">
        <v>20358</v>
      </c>
      <c r="K8" s="47">
        <v>30536</v>
      </c>
      <c r="L8" s="44">
        <f>M7</f>
        <v>40715</v>
      </c>
      <c r="M8" s="6"/>
    </row>
    <row r="9" spans="1:16" s="14" customFormat="1" ht="21.95" customHeight="1" thickTop="1" thickBot="1" x14ac:dyDescent="0.35">
      <c r="A9" s="77" t="s">
        <v>15</v>
      </c>
      <c r="B9" s="78"/>
      <c r="C9" s="78"/>
      <c r="D9" s="78"/>
      <c r="E9" s="78"/>
      <c r="F9" s="79"/>
      <c r="G9" s="28"/>
      <c r="H9" s="77" t="s">
        <v>15</v>
      </c>
      <c r="I9" s="78"/>
      <c r="J9" s="78"/>
      <c r="K9" s="78"/>
      <c r="L9" s="78"/>
      <c r="M9" s="79"/>
    </row>
    <row r="10" spans="1:16" ht="16.5" customHeight="1" thickBot="1" x14ac:dyDescent="0.3">
      <c r="A10" s="24"/>
      <c r="B10" s="4">
        <v>0.25</v>
      </c>
      <c r="C10" s="4">
        <v>0.5</v>
      </c>
      <c r="D10" s="4">
        <v>0.75</v>
      </c>
      <c r="E10" s="5">
        <v>1</v>
      </c>
      <c r="F10" s="48" t="s">
        <v>0</v>
      </c>
      <c r="G10" s="17"/>
      <c r="H10" s="24"/>
      <c r="I10" s="4">
        <v>0.25</v>
      </c>
      <c r="J10" s="4">
        <v>0.5</v>
      </c>
      <c r="K10" s="4">
        <v>0.75</v>
      </c>
      <c r="L10" s="5">
        <v>1</v>
      </c>
      <c r="M10" s="55" t="s">
        <v>0</v>
      </c>
    </row>
    <row r="11" spans="1:16" ht="16.5" customHeight="1" x14ac:dyDescent="0.25">
      <c r="A11" s="82" t="s">
        <v>21</v>
      </c>
      <c r="B11" s="45">
        <v>461.54</v>
      </c>
      <c r="C11" s="45">
        <v>923.08</v>
      </c>
      <c r="D11" s="45">
        <v>1384.62</v>
      </c>
      <c r="E11" s="46">
        <v>1846.15</v>
      </c>
      <c r="F11" s="49">
        <v>36000</v>
      </c>
      <c r="G11" s="18"/>
      <c r="H11" s="82" t="s">
        <v>21</v>
      </c>
      <c r="I11" s="45">
        <v>442.31</v>
      </c>
      <c r="J11" s="45">
        <v>884.62</v>
      </c>
      <c r="K11" s="45">
        <v>1326.96</v>
      </c>
      <c r="L11" s="46">
        <v>1769.27</v>
      </c>
      <c r="M11" s="56">
        <v>46000.800000000003</v>
      </c>
    </row>
    <row r="12" spans="1:16" ht="16.5" customHeight="1" thickBot="1" x14ac:dyDescent="0.3">
      <c r="A12" s="83"/>
      <c r="B12" s="43">
        <f>$F$11*0.25</f>
        <v>9000</v>
      </c>
      <c r="C12" s="43">
        <f>$F$11*0.5</f>
        <v>18000</v>
      </c>
      <c r="D12" s="43">
        <f>$F$11*0.75</f>
        <v>27000</v>
      </c>
      <c r="E12" s="43">
        <f>F11</f>
        <v>36000</v>
      </c>
      <c r="F12" s="50"/>
      <c r="G12" s="18"/>
      <c r="H12" s="83"/>
      <c r="I12" s="47">
        <f>$M$39*0.25</f>
        <v>11500.2</v>
      </c>
      <c r="J12" s="47">
        <f>$M$39*0.5</f>
        <v>23000.400000000001</v>
      </c>
      <c r="K12" s="47">
        <f>$M$39*0.75</f>
        <v>34500.600000000006</v>
      </c>
      <c r="L12" s="43">
        <f>M11</f>
        <v>46000.800000000003</v>
      </c>
      <c r="M12" s="57"/>
      <c r="P12" s="35"/>
    </row>
    <row r="13" spans="1:16" s="14" customFormat="1" ht="21.95" customHeight="1" thickBot="1" x14ac:dyDescent="0.35">
      <c r="A13" s="64" t="s">
        <v>14</v>
      </c>
      <c r="B13" s="65"/>
      <c r="C13" s="65"/>
      <c r="D13" s="65"/>
      <c r="E13" s="65"/>
      <c r="F13" s="66"/>
      <c r="G13" s="20"/>
      <c r="H13" s="64" t="s">
        <v>14</v>
      </c>
      <c r="I13" s="65"/>
      <c r="J13" s="65"/>
      <c r="K13" s="65"/>
      <c r="L13" s="65"/>
      <c r="M13" s="66"/>
    </row>
    <row r="14" spans="1:16" ht="16.5" customHeight="1" thickBot="1" x14ac:dyDescent="0.3">
      <c r="A14" s="24"/>
      <c r="B14" s="4">
        <v>0.25</v>
      </c>
      <c r="C14" s="4">
        <v>0.5</v>
      </c>
      <c r="D14" s="4">
        <v>0.75</v>
      </c>
      <c r="E14" s="5">
        <v>1</v>
      </c>
      <c r="F14" s="48" t="s">
        <v>0</v>
      </c>
      <c r="G14" s="17"/>
      <c r="H14" s="24"/>
      <c r="I14" s="4">
        <v>0.25</v>
      </c>
      <c r="J14" s="4">
        <v>0.5</v>
      </c>
      <c r="K14" s="4">
        <v>0.75</v>
      </c>
      <c r="L14" s="5">
        <v>1</v>
      </c>
      <c r="M14" s="55" t="s">
        <v>0</v>
      </c>
    </row>
    <row r="15" spans="1:16" ht="16.5" customHeight="1" x14ac:dyDescent="0.25">
      <c r="A15" s="82" t="s">
        <v>21</v>
      </c>
      <c r="B15" s="45">
        <v>461.54</v>
      </c>
      <c r="C15" s="45">
        <v>923.08</v>
      </c>
      <c r="D15" s="45">
        <v>1384.62</v>
      </c>
      <c r="E15" s="46">
        <v>1846.15</v>
      </c>
      <c r="F15" s="49">
        <v>36000</v>
      </c>
      <c r="G15" s="18"/>
      <c r="H15" s="82" t="s">
        <v>21</v>
      </c>
      <c r="I15" s="45">
        <v>442.31</v>
      </c>
      <c r="J15" s="45">
        <v>884.62</v>
      </c>
      <c r="K15" s="45">
        <v>1326.96</v>
      </c>
      <c r="L15" s="46">
        <v>1769.27</v>
      </c>
      <c r="M15" s="56">
        <v>46000.800000000003</v>
      </c>
    </row>
    <row r="16" spans="1:16" ht="16.5" customHeight="1" thickBot="1" x14ac:dyDescent="0.3">
      <c r="A16" s="83"/>
      <c r="B16" s="43">
        <f>$F$15*0.25</f>
        <v>9000</v>
      </c>
      <c r="C16" s="43">
        <f>$F$15*0.5</f>
        <v>18000</v>
      </c>
      <c r="D16" s="43">
        <f>$F$15*0.75</f>
        <v>27000</v>
      </c>
      <c r="E16" s="43">
        <f>F15</f>
        <v>36000</v>
      </c>
      <c r="F16" s="50"/>
      <c r="G16" s="18"/>
      <c r="H16" s="83"/>
      <c r="I16" s="47">
        <f>$M$39*0.25</f>
        <v>11500.2</v>
      </c>
      <c r="J16" s="47">
        <f>$M$39*0.5</f>
        <v>23000.400000000001</v>
      </c>
      <c r="K16" s="47">
        <f>$M$39*0.75</f>
        <v>34500.600000000006</v>
      </c>
      <c r="L16" s="43">
        <f>M15</f>
        <v>46000.800000000003</v>
      </c>
      <c r="M16" s="57"/>
    </row>
    <row r="17" spans="1:22" s="14" customFormat="1" ht="21.95" customHeight="1" thickBot="1" x14ac:dyDescent="0.35">
      <c r="A17" s="64" t="s">
        <v>11</v>
      </c>
      <c r="B17" s="65"/>
      <c r="C17" s="65"/>
      <c r="D17" s="65"/>
      <c r="E17" s="65"/>
      <c r="F17" s="66"/>
      <c r="G17" s="20"/>
      <c r="H17" s="64" t="s">
        <v>11</v>
      </c>
      <c r="I17" s="65"/>
      <c r="J17" s="65"/>
      <c r="K17" s="65"/>
      <c r="L17" s="65"/>
      <c r="M17" s="66"/>
    </row>
    <row r="18" spans="1:22" ht="16.5" customHeight="1" thickBot="1" x14ac:dyDescent="0.3">
      <c r="A18" s="24"/>
      <c r="B18" s="4">
        <v>0.25</v>
      </c>
      <c r="C18" s="4">
        <v>0.5</v>
      </c>
      <c r="D18" s="4">
        <v>0.75</v>
      </c>
      <c r="E18" s="5">
        <v>1</v>
      </c>
      <c r="F18" s="48" t="s">
        <v>0</v>
      </c>
      <c r="G18" s="19"/>
      <c r="H18" s="24"/>
      <c r="I18" s="4">
        <v>0.25</v>
      </c>
      <c r="J18" s="4">
        <v>0.5</v>
      </c>
      <c r="K18" s="4">
        <v>0.75</v>
      </c>
      <c r="L18" s="5">
        <v>1</v>
      </c>
      <c r="M18" s="55" t="s">
        <v>0</v>
      </c>
    </row>
    <row r="19" spans="1:22" ht="16.5" customHeight="1" x14ac:dyDescent="0.25">
      <c r="A19" s="62" t="s">
        <v>25</v>
      </c>
      <c r="B19" s="45">
        <v>538.46</v>
      </c>
      <c r="C19" s="45">
        <v>1076.92</v>
      </c>
      <c r="D19" s="45">
        <v>1615.38</v>
      </c>
      <c r="E19" s="46">
        <v>2153.85</v>
      </c>
      <c r="F19" s="49">
        <v>42000</v>
      </c>
      <c r="G19" s="19"/>
      <c r="H19" s="62" t="s">
        <v>27</v>
      </c>
      <c r="I19" s="45">
        <v>516.04</v>
      </c>
      <c r="J19" s="45">
        <v>1032.08</v>
      </c>
      <c r="K19" s="45">
        <v>1548.08</v>
      </c>
      <c r="L19" s="46">
        <v>2064.12</v>
      </c>
      <c r="M19" s="56">
        <v>53667</v>
      </c>
    </row>
    <row r="20" spans="1:22" ht="16.5" customHeight="1" thickBot="1" x14ac:dyDescent="0.3">
      <c r="A20" s="63"/>
      <c r="B20" s="43">
        <f>$F$19*0.25</f>
        <v>10500</v>
      </c>
      <c r="C20" s="43">
        <f>$F$19*0.5</f>
        <v>21000</v>
      </c>
      <c r="D20" s="43">
        <f>$F$19*0.75</f>
        <v>31500</v>
      </c>
      <c r="E20" s="43">
        <f>F19</f>
        <v>42000</v>
      </c>
      <c r="F20" s="50"/>
      <c r="G20" s="19"/>
      <c r="H20" s="63"/>
      <c r="I20" s="43">
        <f>$M$19*0.25</f>
        <v>13416.75</v>
      </c>
      <c r="J20" s="43">
        <f>$M$19*0.5</f>
        <v>26833.5</v>
      </c>
      <c r="K20" s="43">
        <f>$M$19*0.75</f>
        <v>40250.25</v>
      </c>
      <c r="L20" s="43">
        <f>M19</f>
        <v>53667</v>
      </c>
      <c r="M20" s="57"/>
    </row>
    <row r="21" spans="1:22" s="14" customFormat="1" ht="21.95" customHeight="1" x14ac:dyDescent="0.3">
      <c r="A21" s="62" t="s">
        <v>26</v>
      </c>
      <c r="B21" s="45">
        <v>512.82000000000005</v>
      </c>
      <c r="C21" s="45">
        <v>1025.6400000000001</v>
      </c>
      <c r="D21" s="45">
        <v>1538.46</v>
      </c>
      <c r="E21" s="46">
        <v>2051.2800000000002</v>
      </c>
      <c r="F21" s="49">
        <v>40000</v>
      </c>
      <c r="G21" s="19"/>
      <c r="H21" s="62" t="s">
        <v>26</v>
      </c>
      <c r="I21" s="45">
        <v>491.46</v>
      </c>
      <c r="J21" s="45">
        <v>982.92</v>
      </c>
      <c r="K21" s="45">
        <v>1474.38</v>
      </c>
      <c r="L21" s="46">
        <v>1965.85</v>
      </c>
      <c r="M21" s="56">
        <v>51112</v>
      </c>
    </row>
    <row r="22" spans="1:22" s="2" customFormat="1" ht="16.5" customHeight="1" thickBot="1" x14ac:dyDescent="0.3">
      <c r="A22" s="63"/>
      <c r="B22" s="43">
        <f>$F$21*0.25</f>
        <v>10000</v>
      </c>
      <c r="C22" s="43">
        <f>$F$21*0.5</f>
        <v>20000</v>
      </c>
      <c r="D22" s="43">
        <f>$F$21*0.75</f>
        <v>30000</v>
      </c>
      <c r="E22" s="43">
        <f>F21</f>
        <v>40000</v>
      </c>
      <c r="F22" s="50"/>
      <c r="G22" s="19"/>
      <c r="H22" s="63"/>
      <c r="I22" s="43">
        <f>$M$21*0.25</f>
        <v>12778</v>
      </c>
      <c r="J22" s="43">
        <f>$M$21*0.5</f>
        <v>25556</v>
      </c>
      <c r="K22" s="43">
        <f>$M$21*0.75</f>
        <v>38334</v>
      </c>
      <c r="L22" s="43">
        <f>M21</f>
        <v>51112</v>
      </c>
      <c r="M22" s="57"/>
    </row>
    <row r="23" spans="1:22" ht="16.5" customHeight="1" thickBot="1" x14ac:dyDescent="0.35">
      <c r="A23" s="68" t="s">
        <v>1</v>
      </c>
      <c r="B23" s="69"/>
      <c r="C23" s="69"/>
      <c r="D23" s="69"/>
      <c r="E23" s="69"/>
      <c r="F23" s="70"/>
      <c r="G23" s="20"/>
      <c r="H23" s="68" t="s">
        <v>1</v>
      </c>
      <c r="I23" s="69"/>
      <c r="J23" s="69"/>
      <c r="K23" s="69"/>
      <c r="L23" s="69"/>
      <c r="M23" s="70"/>
      <c r="N23" s="9"/>
      <c r="Q23" s="38"/>
      <c r="R23" s="35"/>
    </row>
    <row r="24" spans="1:22" ht="16.5" customHeight="1" thickBot="1" x14ac:dyDescent="0.3">
      <c r="A24" s="24"/>
      <c r="B24" s="4">
        <v>0.25</v>
      </c>
      <c r="C24" s="4">
        <v>0.5</v>
      </c>
      <c r="D24" s="4">
        <v>0.75</v>
      </c>
      <c r="E24" s="5">
        <v>1</v>
      </c>
      <c r="F24" s="48" t="s">
        <v>0</v>
      </c>
      <c r="G24" s="17"/>
      <c r="H24" s="24"/>
      <c r="I24" s="4">
        <v>0.25</v>
      </c>
      <c r="J24" s="4">
        <v>0.5</v>
      </c>
      <c r="K24" s="4">
        <v>0.75</v>
      </c>
      <c r="L24" s="5">
        <v>1</v>
      </c>
      <c r="M24" s="55" t="s">
        <v>0</v>
      </c>
    </row>
    <row r="25" spans="1:22" ht="16.5" customHeight="1" x14ac:dyDescent="0.25">
      <c r="A25" s="25" t="s">
        <v>2</v>
      </c>
      <c r="B25" s="45">
        <v>589.75</v>
      </c>
      <c r="C25" s="45">
        <v>1179.49</v>
      </c>
      <c r="D25" s="45">
        <v>1769.24</v>
      </c>
      <c r="E25" s="46">
        <v>2358.98</v>
      </c>
      <c r="F25" s="49">
        <v>46000</v>
      </c>
      <c r="G25" s="18"/>
      <c r="H25" s="25" t="s">
        <v>2</v>
      </c>
      <c r="I25" s="45">
        <v>565.20000000000005</v>
      </c>
      <c r="J25" s="45">
        <v>1130.3900000000001</v>
      </c>
      <c r="K25" s="45">
        <v>1695.54</v>
      </c>
      <c r="L25" s="46">
        <v>2260.7399999999998</v>
      </c>
      <c r="M25" s="56">
        <v>58779</v>
      </c>
      <c r="N25" s="9"/>
    </row>
    <row r="26" spans="1:22" ht="16.5" customHeight="1" thickBot="1" x14ac:dyDescent="0.3">
      <c r="A26" s="27"/>
      <c r="B26" s="43">
        <f>$F$25*0.25</f>
        <v>11500</v>
      </c>
      <c r="C26" s="43">
        <f>$F$25*0.5</f>
        <v>23000</v>
      </c>
      <c r="D26" s="43">
        <f>$F$25*0.75</f>
        <v>34500</v>
      </c>
      <c r="E26" s="43">
        <f>F25</f>
        <v>46000</v>
      </c>
      <c r="F26" s="50"/>
      <c r="G26" s="18"/>
      <c r="H26" s="27"/>
      <c r="I26" s="43">
        <f>$M$25*0.25</f>
        <v>14694.75</v>
      </c>
      <c r="J26" s="43">
        <f>$M$25*0.5</f>
        <v>29389.5</v>
      </c>
      <c r="K26" s="43">
        <f>$M$25*0.75</f>
        <v>44084.25</v>
      </c>
      <c r="L26" s="43">
        <f>M25</f>
        <v>58779</v>
      </c>
      <c r="M26" s="57"/>
    </row>
    <row r="27" spans="1:22" s="14" customFormat="1" ht="21.95" customHeight="1" x14ac:dyDescent="0.3">
      <c r="A27" s="25" t="s">
        <v>3</v>
      </c>
      <c r="B27" s="45">
        <v>641.03</v>
      </c>
      <c r="C27" s="45">
        <v>1282.06</v>
      </c>
      <c r="D27" s="45">
        <v>1923.08</v>
      </c>
      <c r="E27" s="46">
        <v>2564.11</v>
      </c>
      <c r="F27" s="51">
        <v>50000</v>
      </c>
      <c r="G27" s="18"/>
      <c r="H27" s="25" t="s">
        <v>3</v>
      </c>
      <c r="I27" s="45">
        <v>614.35</v>
      </c>
      <c r="J27" s="45">
        <v>1228.6600000000001</v>
      </c>
      <c r="K27" s="45">
        <v>1843</v>
      </c>
      <c r="L27" s="46">
        <v>2457.31</v>
      </c>
      <c r="M27" s="56">
        <v>63890</v>
      </c>
    </row>
    <row r="28" spans="1:22" ht="16.5" customHeight="1" thickBot="1" x14ac:dyDescent="0.3">
      <c r="A28" s="26"/>
      <c r="B28" s="47">
        <f>$F$27*0.25</f>
        <v>12500</v>
      </c>
      <c r="C28" s="47">
        <f>$F$27*0.5</f>
        <v>25000</v>
      </c>
      <c r="D28" s="47">
        <f>$F$27*0.75</f>
        <v>37500</v>
      </c>
      <c r="E28" s="44">
        <f>F27</f>
        <v>50000</v>
      </c>
      <c r="F28" s="50"/>
      <c r="G28" s="21"/>
      <c r="H28" s="26"/>
      <c r="I28" s="47">
        <f>$M$27*0.25</f>
        <v>15972.5</v>
      </c>
      <c r="J28" s="47">
        <f>$M$27*0.5</f>
        <v>31945</v>
      </c>
      <c r="K28" s="47">
        <f>$M$27*0.75</f>
        <v>47917.5</v>
      </c>
      <c r="L28" s="44">
        <f>M27</f>
        <v>63890</v>
      </c>
      <c r="M28" s="57"/>
    </row>
    <row r="29" spans="1:22" ht="16.5" customHeight="1" thickBot="1" x14ac:dyDescent="0.35">
      <c r="A29" s="64" t="s">
        <v>12</v>
      </c>
      <c r="B29" s="65"/>
      <c r="C29" s="65"/>
      <c r="D29" s="65"/>
      <c r="E29" s="65"/>
      <c r="F29" s="66"/>
      <c r="G29" s="20"/>
      <c r="H29" s="64" t="s">
        <v>12</v>
      </c>
      <c r="I29" s="65"/>
      <c r="J29" s="65"/>
      <c r="K29" s="65"/>
      <c r="L29" s="65"/>
      <c r="M29" s="66"/>
    </row>
    <row r="30" spans="1:22" ht="16.5" customHeight="1" thickBot="1" x14ac:dyDescent="0.3">
      <c r="A30" s="24"/>
      <c r="B30" s="4">
        <v>0.25</v>
      </c>
      <c r="C30" s="4">
        <v>0.5</v>
      </c>
      <c r="D30" s="4">
        <v>0.75</v>
      </c>
      <c r="E30" s="5">
        <v>1</v>
      </c>
      <c r="F30" s="48" t="s">
        <v>0</v>
      </c>
      <c r="G30" s="19"/>
      <c r="H30" s="24"/>
      <c r="I30" s="4">
        <v>0.25</v>
      </c>
      <c r="J30" s="4">
        <v>0.5</v>
      </c>
      <c r="K30" s="4">
        <v>0.75</v>
      </c>
      <c r="L30" s="5">
        <v>1</v>
      </c>
      <c r="M30" s="55" t="s">
        <v>0</v>
      </c>
    </row>
    <row r="31" spans="1:22" s="14" customFormat="1" ht="21.95" customHeight="1" x14ac:dyDescent="0.3">
      <c r="A31" s="62" t="s">
        <v>13</v>
      </c>
      <c r="B31" s="45">
        <v>474.36</v>
      </c>
      <c r="C31" s="45">
        <v>948.72</v>
      </c>
      <c r="D31" s="45">
        <v>1423.08</v>
      </c>
      <c r="E31" s="46">
        <v>1897.44</v>
      </c>
      <c r="F31" s="49">
        <v>37000</v>
      </c>
      <c r="G31" s="19"/>
      <c r="H31" s="62" t="s">
        <v>13</v>
      </c>
      <c r="I31" s="45">
        <v>454.62</v>
      </c>
      <c r="J31" s="45">
        <v>909.19</v>
      </c>
      <c r="K31" s="45">
        <v>1363.81</v>
      </c>
      <c r="L31" s="46">
        <f>1818.38</f>
        <v>1818.38</v>
      </c>
      <c r="M31" s="56">
        <v>47278</v>
      </c>
      <c r="P31" s="39"/>
      <c r="Q31" s="39"/>
      <c r="R31" s="39"/>
      <c r="S31" s="39"/>
      <c r="T31" s="20"/>
      <c r="U31" s="20"/>
      <c r="V31" s="20"/>
    </row>
    <row r="32" spans="1:22" ht="16.5" customHeight="1" thickBot="1" x14ac:dyDescent="0.3">
      <c r="A32" s="63"/>
      <c r="B32" s="43">
        <f>$F$31*0.25</f>
        <v>9250</v>
      </c>
      <c r="C32" s="43">
        <f>$F$31*0.5</f>
        <v>18500</v>
      </c>
      <c r="D32" s="43">
        <f>$F$31*0.75</f>
        <v>27750</v>
      </c>
      <c r="E32" s="43">
        <f>F31</f>
        <v>37000</v>
      </c>
      <c r="F32" s="50"/>
      <c r="G32" s="19"/>
      <c r="H32" s="63"/>
      <c r="I32" s="47">
        <f>$M$31*0.25</f>
        <v>11819.5</v>
      </c>
      <c r="J32" s="47">
        <f>$M$31*0.5</f>
        <v>23639</v>
      </c>
      <c r="K32" s="47">
        <f>$M$31*0.75</f>
        <v>35458.5</v>
      </c>
      <c r="L32" s="43">
        <f>M31</f>
        <v>47278</v>
      </c>
      <c r="M32" s="57"/>
      <c r="P32" s="19"/>
      <c r="Q32" s="84"/>
      <c r="R32" s="36"/>
      <c r="S32" s="36"/>
      <c r="T32" s="36"/>
      <c r="U32" s="36"/>
      <c r="V32" s="19"/>
    </row>
    <row r="33" spans="1:22" ht="16.5" customHeight="1" thickBot="1" x14ac:dyDescent="0.35">
      <c r="A33" s="64" t="s">
        <v>16</v>
      </c>
      <c r="B33" s="65"/>
      <c r="C33" s="65"/>
      <c r="D33" s="65"/>
      <c r="E33" s="65"/>
      <c r="F33" s="66"/>
      <c r="G33" s="20"/>
      <c r="H33" s="64" t="s">
        <v>16</v>
      </c>
      <c r="I33" s="65"/>
      <c r="J33" s="65"/>
      <c r="K33" s="65"/>
      <c r="L33" s="65"/>
      <c r="M33" s="66"/>
      <c r="P33" s="19"/>
      <c r="Q33" s="84"/>
      <c r="R33" s="37"/>
      <c r="S33" s="37"/>
      <c r="T33" s="37"/>
      <c r="U33" s="37"/>
      <c r="V33" s="19"/>
    </row>
    <row r="34" spans="1:22" ht="16.5" customHeight="1" thickBot="1" x14ac:dyDescent="0.3">
      <c r="A34" s="24"/>
      <c r="B34" s="4">
        <v>0.25</v>
      </c>
      <c r="C34" s="4">
        <v>0.5</v>
      </c>
      <c r="D34" s="4">
        <v>0.75</v>
      </c>
      <c r="E34" s="5">
        <v>1</v>
      </c>
      <c r="F34" s="48" t="s">
        <v>0</v>
      </c>
      <c r="G34" s="17"/>
      <c r="H34" s="24"/>
      <c r="I34" s="4">
        <v>0.25</v>
      </c>
      <c r="J34" s="4">
        <v>0.5</v>
      </c>
      <c r="K34" s="4">
        <v>0.75</v>
      </c>
      <c r="L34" s="5">
        <v>1</v>
      </c>
      <c r="M34" s="55" t="s">
        <v>0</v>
      </c>
      <c r="P34" s="19"/>
      <c r="Q34" s="19"/>
      <c r="R34" s="19"/>
      <c r="S34" s="19"/>
      <c r="T34" s="19"/>
      <c r="U34" s="19"/>
      <c r="V34" s="19"/>
    </row>
    <row r="35" spans="1:22" s="14" customFormat="1" ht="21.95" customHeight="1" x14ac:dyDescent="0.3">
      <c r="A35" s="62" t="s">
        <v>13</v>
      </c>
      <c r="B35" s="45">
        <v>487.18</v>
      </c>
      <c r="C35" s="45">
        <v>974.36</v>
      </c>
      <c r="D35" s="45">
        <v>1461.54</v>
      </c>
      <c r="E35" s="46">
        <v>1948.72</v>
      </c>
      <c r="F35" s="49">
        <v>38000</v>
      </c>
      <c r="G35" s="19"/>
      <c r="H35" s="62" t="s">
        <v>13</v>
      </c>
      <c r="I35" s="45">
        <v>466.89</v>
      </c>
      <c r="J35" s="45">
        <v>933.77</v>
      </c>
      <c r="K35" s="45">
        <v>1400.66</v>
      </c>
      <c r="L35" s="46">
        <v>1867.54</v>
      </c>
      <c r="M35" s="56">
        <v>48556.4</v>
      </c>
      <c r="P35" s="20"/>
      <c r="Q35" s="20"/>
      <c r="R35" s="20"/>
      <c r="S35" s="20"/>
      <c r="T35" s="20"/>
      <c r="U35" s="20"/>
      <c r="V35" s="20"/>
    </row>
    <row r="36" spans="1:22" ht="16.5" customHeight="1" thickBot="1" x14ac:dyDescent="0.3">
      <c r="A36" s="63"/>
      <c r="B36" s="43">
        <f>$F$35*0.25</f>
        <v>9500</v>
      </c>
      <c r="C36" s="43">
        <f>$F$35*0.5</f>
        <v>19000</v>
      </c>
      <c r="D36" s="43">
        <f>$F$35*0.75</f>
        <v>28500</v>
      </c>
      <c r="E36" s="43">
        <f>F35</f>
        <v>38000</v>
      </c>
      <c r="F36" s="50"/>
      <c r="G36" s="19"/>
      <c r="H36" s="63"/>
      <c r="I36" s="47">
        <f>$M$35*0.25</f>
        <v>12139.1</v>
      </c>
      <c r="J36" s="47">
        <f>$M$35*0.5</f>
        <v>24278.2</v>
      </c>
      <c r="K36" s="47">
        <f>$M$35*0.75</f>
        <v>36417.300000000003</v>
      </c>
      <c r="L36" s="43">
        <f>M35</f>
        <v>48556.4</v>
      </c>
      <c r="M36" s="57"/>
    </row>
    <row r="37" spans="1:22" ht="16.5" customHeight="1" thickBot="1" x14ac:dyDescent="0.35">
      <c r="A37" s="85" t="s">
        <v>18</v>
      </c>
      <c r="B37" s="86"/>
      <c r="C37" s="86"/>
      <c r="D37" s="86"/>
      <c r="E37" s="86"/>
      <c r="F37" s="87"/>
      <c r="G37" s="20"/>
      <c r="H37" s="85" t="s">
        <v>18</v>
      </c>
      <c r="I37" s="86"/>
      <c r="J37" s="86"/>
      <c r="K37" s="86"/>
      <c r="L37" s="86"/>
      <c r="M37" s="87"/>
      <c r="Q37" s="38"/>
      <c r="R37" s="35"/>
    </row>
    <row r="38" spans="1:22" ht="16.5" customHeight="1" thickBot="1" x14ac:dyDescent="0.3">
      <c r="A38" s="24"/>
      <c r="B38" s="4">
        <v>0.25</v>
      </c>
      <c r="C38" s="4">
        <v>0.5</v>
      </c>
      <c r="D38" s="4">
        <v>0.75</v>
      </c>
      <c r="E38" s="5">
        <v>1</v>
      </c>
      <c r="F38" s="48" t="s">
        <v>0</v>
      </c>
      <c r="G38" s="17"/>
      <c r="H38" s="24"/>
      <c r="I38" s="4">
        <v>0.25</v>
      </c>
      <c r="J38" s="4">
        <v>0.5</v>
      </c>
      <c r="K38" s="4">
        <v>0.75</v>
      </c>
      <c r="L38" s="5">
        <v>1</v>
      </c>
      <c r="M38" s="55" t="s">
        <v>0</v>
      </c>
    </row>
    <row r="39" spans="1:22" s="14" customFormat="1" ht="21.95" customHeight="1" x14ac:dyDescent="0.3">
      <c r="A39" s="62" t="s">
        <v>13</v>
      </c>
      <c r="B39" s="45">
        <v>461.54</v>
      </c>
      <c r="C39" s="45">
        <v>923.08</v>
      </c>
      <c r="D39" s="45">
        <v>1384.62</v>
      </c>
      <c r="E39" s="46">
        <v>1846.15</v>
      </c>
      <c r="F39" s="49">
        <v>36000</v>
      </c>
      <c r="G39" s="19"/>
      <c r="H39" s="62" t="s">
        <v>13</v>
      </c>
      <c r="I39" s="45">
        <v>442.31</v>
      </c>
      <c r="J39" s="45">
        <v>884.62</v>
      </c>
      <c r="K39" s="45">
        <v>1326.96</v>
      </c>
      <c r="L39" s="46">
        <v>1769.27</v>
      </c>
      <c r="M39" s="56">
        <v>46000.800000000003</v>
      </c>
    </row>
    <row r="40" spans="1:22" ht="16.5" customHeight="1" thickBot="1" x14ac:dyDescent="0.3">
      <c r="A40" s="63"/>
      <c r="B40" s="43">
        <f>$F$39*0.25</f>
        <v>9000</v>
      </c>
      <c r="C40" s="43">
        <f>$F$39*0.5</f>
        <v>18000</v>
      </c>
      <c r="D40" s="43">
        <f>$F$39*0.75</f>
        <v>27000</v>
      </c>
      <c r="E40" s="43">
        <f>F39</f>
        <v>36000</v>
      </c>
      <c r="F40" s="50"/>
      <c r="G40" s="19"/>
      <c r="H40" s="63"/>
      <c r="I40" s="47">
        <f>$M$39*0.25</f>
        <v>11500.2</v>
      </c>
      <c r="J40" s="47">
        <f>$M$39*0.5</f>
        <v>23000.400000000001</v>
      </c>
      <c r="K40" s="47">
        <f>$M$39*0.75</f>
        <v>34500.600000000006</v>
      </c>
      <c r="L40" s="43">
        <f>M39</f>
        <v>46000.800000000003</v>
      </c>
      <c r="M40" s="57"/>
    </row>
    <row r="41" spans="1:22" ht="16.5" customHeight="1" thickBot="1" x14ac:dyDescent="0.35">
      <c r="A41" s="64" t="s">
        <v>17</v>
      </c>
      <c r="B41" s="65"/>
      <c r="C41" s="65"/>
      <c r="D41" s="65"/>
      <c r="E41" s="65"/>
      <c r="F41" s="66"/>
      <c r="G41" s="20"/>
      <c r="H41" s="64" t="s">
        <v>17</v>
      </c>
      <c r="I41" s="65"/>
      <c r="J41" s="65"/>
      <c r="K41" s="65"/>
      <c r="L41" s="65"/>
      <c r="M41" s="66"/>
    </row>
    <row r="42" spans="1:22" ht="16.5" customHeight="1" thickBot="1" x14ac:dyDescent="0.3">
      <c r="A42" s="24"/>
      <c r="B42" s="4">
        <v>0.25</v>
      </c>
      <c r="C42" s="4">
        <v>0.5</v>
      </c>
      <c r="D42" s="4">
        <v>0.75</v>
      </c>
      <c r="E42" s="5">
        <v>1</v>
      </c>
      <c r="F42" s="48" t="s">
        <v>0</v>
      </c>
      <c r="G42" s="17"/>
      <c r="H42" s="24"/>
      <c r="I42" s="4">
        <v>0.25</v>
      </c>
      <c r="J42" s="4">
        <v>0.5</v>
      </c>
      <c r="K42" s="4">
        <v>0.75</v>
      </c>
      <c r="L42" s="5">
        <v>1</v>
      </c>
      <c r="M42" s="55" t="s">
        <v>0</v>
      </c>
    </row>
    <row r="43" spans="1:22" s="14" customFormat="1" ht="21.95" customHeight="1" x14ac:dyDescent="0.3">
      <c r="A43" s="62" t="s">
        <v>13</v>
      </c>
      <c r="B43" s="45">
        <v>461.54</v>
      </c>
      <c r="C43" s="45">
        <v>923.08</v>
      </c>
      <c r="D43" s="45">
        <v>1384.62</v>
      </c>
      <c r="E43" s="46">
        <v>1846.15</v>
      </c>
      <c r="F43" s="49">
        <v>36000</v>
      </c>
      <c r="G43" s="19"/>
      <c r="H43" s="62" t="s">
        <v>13</v>
      </c>
      <c r="I43" s="45">
        <v>442.31</v>
      </c>
      <c r="J43" s="45">
        <v>884.62</v>
      </c>
      <c r="K43" s="45">
        <v>1326.96</v>
      </c>
      <c r="L43" s="46">
        <v>1769.27</v>
      </c>
      <c r="M43" s="56">
        <v>46000.800000000003</v>
      </c>
    </row>
    <row r="44" spans="1:22" ht="16.5" customHeight="1" thickBot="1" x14ac:dyDescent="0.3">
      <c r="A44" s="63"/>
      <c r="B44" s="43">
        <f>$F$43*0.25</f>
        <v>9000</v>
      </c>
      <c r="C44" s="43">
        <f>$F$43*0.5</f>
        <v>18000</v>
      </c>
      <c r="D44" s="43">
        <f>$F$43*0.75</f>
        <v>27000</v>
      </c>
      <c r="E44" s="43">
        <f>F43</f>
        <v>36000</v>
      </c>
      <c r="F44" s="50"/>
      <c r="G44" s="19"/>
      <c r="H44" s="63"/>
      <c r="I44" s="47">
        <f>$M$39*0.25</f>
        <v>11500.2</v>
      </c>
      <c r="J44" s="47">
        <f>$M$39*0.5</f>
        <v>23000.400000000001</v>
      </c>
      <c r="K44" s="47">
        <f>$M$39*0.75</f>
        <v>34500.600000000006</v>
      </c>
      <c r="L44" s="43">
        <f>M43</f>
        <v>46000.800000000003</v>
      </c>
      <c r="M44" s="57"/>
    </row>
    <row r="45" spans="1:22" ht="16.5" customHeight="1" thickBot="1" x14ac:dyDescent="0.35">
      <c r="A45" s="64" t="s">
        <v>4</v>
      </c>
      <c r="B45" s="65"/>
      <c r="C45" s="65"/>
      <c r="D45" s="65"/>
      <c r="E45" s="65"/>
      <c r="F45" s="66"/>
      <c r="G45" s="20"/>
      <c r="H45" s="64" t="s">
        <v>4</v>
      </c>
      <c r="I45" s="65"/>
      <c r="J45" s="65"/>
      <c r="K45" s="65"/>
      <c r="L45" s="65"/>
      <c r="M45" s="66"/>
    </row>
    <row r="46" spans="1:22" ht="16.5" customHeight="1" thickBot="1" x14ac:dyDescent="0.3">
      <c r="A46" s="24"/>
      <c r="B46" s="4">
        <v>0.25</v>
      </c>
      <c r="C46" s="4">
        <v>0.5</v>
      </c>
      <c r="D46" s="4">
        <v>0.75</v>
      </c>
      <c r="E46" s="5">
        <v>1</v>
      </c>
      <c r="F46" s="48" t="s">
        <v>0</v>
      </c>
      <c r="G46" s="17"/>
      <c r="H46" s="24"/>
      <c r="I46" s="4">
        <v>0.25</v>
      </c>
      <c r="J46" s="4">
        <v>0.5</v>
      </c>
      <c r="K46" s="4">
        <v>0.75</v>
      </c>
      <c r="L46" s="5">
        <v>1</v>
      </c>
      <c r="M46" s="55" t="s">
        <v>0</v>
      </c>
      <c r="Q46" s="35"/>
    </row>
    <row r="47" spans="1:22" ht="21.95" customHeight="1" x14ac:dyDescent="0.25">
      <c r="A47" s="62" t="s">
        <v>25</v>
      </c>
      <c r="B47" s="45">
        <v>512.82000000000005</v>
      </c>
      <c r="C47" s="45">
        <v>1025.6400000000001</v>
      </c>
      <c r="D47" s="45">
        <v>1538.46</v>
      </c>
      <c r="E47" s="46">
        <v>2051.2800000000002</v>
      </c>
      <c r="F47" s="49">
        <v>40000</v>
      </c>
      <c r="G47" s="18"/>
      <c r="H47" s="62" t="s">
        <v>27</v>
      </c>
      <c r="I47" s="45">
        <v>491.46</v>
      </c>
      <c r="J47" s="45">
        <v>982.92</v>
      </c>
      <c r="K47" s="45">
        <v>1474.39</v>
      </c>
      <c r="L47" s="46">
        <v>1965.85</v>
      </c>
      <c r="M47" s="58">
        <v>51112</v>
      </c>
      <c r="Q47" s="35"/>
    </row>
    <row r="48" spans="1:22" ht="16.5" customHeight="1" thickBot="1" x14ac:dyDescent="0.3">
      <c r="A48" s="63"/>
      <c r="B48" s="43">
        <f>$F$53*0.25</f>
        <v>10000</v>
      </c>
      <c r="C48" s="43">
        <f>$F$53*0.5</f>
        <v>20000</v>
      </c>
      <c r="D48" s="43">
        <f>$F$53*0.75</f>
        <v>30000</v>
      </c>
      <c r="E48" s="43">
        <f>F47</f>
        <v>40000</v>
      </c>
      <c r="F48" s="50"/>
      <c r="G48" s="18"/>
      <c r="H48" s="63"/>
      <c r="I48" s="43">
        <f>$M$53*0.25</f>
        <v>12778</v>
      </c>
      <c r="J48" s="43">
        <f>$M$53*0.5</f>
        <v>25556</v>
      </c>
      <c r="K48" s="43">
        <f>$M$53*0.75</f>
        <v>38334</v>
      </c>
      <c r="L48" s="43">
        <f>M47</f>
        <v>51112</v>
      </c>
      <c r="M48" s="57"/>
      <c r="Q48" s="35"/>
    </row>
    <row r="49" spans="1:19" ht="16.5" customHeight="1" x14ac:dyDescent="0.25">
      <c r="A49" s="62" t="s">
        <v>26</v>
      </c>
      <c r="B49" s="45">
        <v>487.18</v>
      </c>
      <c r="C49" s="45">
        <v>974.36</v>
      </c>
      <c r="D49" s="45">
        <v>1461.54</v>
      </c>
      <c r="E49" s="46">
        <v>1948.72</v>
      </c>
      <c r="F49" s="49">
        <v>38000</v>
      </c>
      <c r="G49" s="18"/>
      <c r="H49" s="62" t="s">
        <v>26</v>
      </c>
      <c r="I49" s="45">
        <v>466.89</v>
      </c>
      <c r="J49" s="45">
        <v>933.77</v>
      </c>
      <c r="K49" s="45">
        <v>1400.66</v>
      </c>
      <c r="L49" s="46">
        <v>1867.54</v>
      </c>
      <c r="M49" s="56">
        <v>48556.4</v>
      </c>
    </row>
    <row r="50" spans="1:19" ht="16.5" customHeight="1" thickBot="1" x14ac:dyDescent="0.3">
      <c r="A50" s="63"/>
      <c r="B50" s="43">
        <f>$F$35*0.25</f>
        <v>9500</v>
      </c>
      <c r="C50" s="43">
        <f>$F$35*0.5</f>
        <v>19000</v>
      </c>
      <c r="D50" s="43">
        <f>$F$35*0.75</f>
        <v>28500</v>
      </c>
      <c r="E50" s="43">
        <f>F49</f>
        <v>38000</v>
      </c>
      <c r="F50" s="50"/>
      <c r="G50" s="18"/>
      <c r="H50" s="63"/>
      <c r="I50" s="47">
        <f>$M$35*0.25</f>
        <v>12139.1</v>
      </c>
      <c r="J50" s="47">
        <f>$M$35*0.5</f>
        <v>24278.2</v>
      </c>
      <c r="K50" s="47">
        <f>$M$35*0.75</f>
        <v>36417.300000000003</v>
      </c>
      <c r="L50" s="43">
        <f>M49</f>
        <v>48556.4</v>
      </c>
      <c r="M50" s="57"/>
    </row>
    <row r="51" spans="1:19" s="15" customFormat="1" ht="21.95" customHeight="1" thickBot="1" x14ac:dyDescent="0.35">
      <c r="A51" s="68" t="s">
        <v>8</v>
      </c>
      <c r="B51" s="69"/>
      <c r="C51" s="69"/>
      <c r="D51" s="69"/>
      <c r="E51" s="69"/>
      <c r="F51" s="70"/>
      <c r="G51" s="19"/>
      <c r="H51" s="68" t="s">
        <v>8</v>
      </c>
      <c r="I51" s="69"/>
      <c r="J51" s="69"/>
      <c r="K51" s="69"/>
      <c r="L51" s="69"/>
      <c r="M51" s="70"/>
    </row>
    <row r="52" spans="1:19" s="12" customFormat="1" ht="16.5" customHeight="1" thickBot="1" x14ac:dyDescent="0.3">
      <c r="A52" s="24"/>
      <c r="B52" s="4">
        <v>0.25</v>
      </c>
      <c r="C52" s="4">
        <v>0.5</v>
      </c>
      <c r="D52" s="4">
        <v>0.75</v>
      </c>
      <c r="E52" s="5">
        <v>1</v>
      </c>
      <c r="F52" s="48" t="s">
        <v>0</v>
      </c>
      <c r="G52" s="17"/>
      <c r="H52" s="24"/>
      <c r="I52" s="4">
        <v>0.25</v>
      </c>
      <c r="J52" s="4">
        <v>0.5</v>
      </c>
      <c r="K52" s="4">
        <v>0.75</v>
      </c>
      <c r="L52" s="5">
        <v>1</v>
      </c>
      <c r="M52" s="59" t="s">
        <v>0</v>
      </c>
    </row>
    <row r="53" spans="1:19" s="12" customFormat="1" ht="16.5" customHeight="1" x14ac:dyDescent="0.25">
      <c r="A53" s="62" t="s">
        <v>13</v>
      </c>
      <c r="B53" s="45">
        <v>512.82000000000005</v>
      </c>
      <c r="C53" s="45">
        <v>1025.6400000000001</v>
      </c>
      <c r="D53" s="45">
        <v>1538.46</v>
      </c>
      <c r="E53" s="46">
        <v>2051.2800000000002</v>
      </c>
      <c r="F53" s="49">
        <v>40000</v>
      </c>
      <c r="G53" s="18"/>
      <c r="H53" s="62" t="s">
        <v>13</v>
      </c>
      <c r="I53" s="45">
        <v>491.46</v>
      </c>
      <c r="J53" s="45">
        <v>982.92</v>
      </c>
      <c r="K53" s="45">
        <v>1474.39</v>
      </c>
      <c r="L53" s="46">
        <v>1965.85</v>
      </c>
      <c r="M53" s="58">
        <v>51112</v>
      </c>
    </row>
    <row r="54" spans="1:19" s="12" customFormat="1" ht="16.5" customHeight="1" thickBot="1" x14ac:dyDescent="0.3">
      <c r="A54" s="63"/>
      <c r="B54" s="43">
        <f>$F$53*0.25</f>
        <v>10000</v>
      </c>
      <c r="C54" s="43">
        <f>$F$53*0.5</f>
        <v>20000</v>
      </c>
      <c r="D54" s="43">
        <f>$F$53*0.75</f>
        <v>30000</v>
      </c>
      <c r="E54" s="43">
        <f>F53</f>
        <v>40000</v>
      </c>
      <c r="F54" s="50"/>
      <c r="G54" s="18"/>
      <c r="H54" s="63"/>
      <c r="I54" s="43">
        <f>$M$53*0.25</f>
        <v>12778</v>
      </c>
      <c r="J54" s="43">
        <f>$M$53*0.5</f>
        <v>25556</v>
      </c>
      <c r="K54" s="43">
        <f>$M$53*0.75</f>
        <v>38334</v>
      </c>
      <c r="L54" s="43">
        <f>M53</f>
        <v>51112</v>
      </c>
      <c r="M54" s="57"/>
    </row>
    <row r="55" spans="1:19" s="14" customFormat="1" ht="21.95" customHeight="1" thickBot="1" x14ac:dyDescent="0.35">
      <c r="A55" s="68" t="s">
        <v>10</v>
      </c>
      <c r="B55" s="69"/>
      <c r="C55" s="69"/>
      <c r="D55" s="69"/>
      <c r="E55" s="69"/>
      <c r="F55" s="70"/>
      <c r="G55" s="22"/>
      <c r="H55" s="68" t="s">
        <v>10</v>
      </c>
      <c r="I55" s="69"/>
      <c r="J55" s="69"/>
      <c r="K55" s="69"/>
      <c r="L55" s="69"/>
      <c r="M55" s="70"/>
    </row>
    <row r="56" spans="1:19" ht="16.5" customHeight="1" thickBot="1" x14ac:dyDescent="0.3">
      <c r="A56" s="24"/>
      <c r="B56" s="4">
        <v>0.25</v>
      </c>
      <c r="C56" s="4">
        <v>0.5</v>
      </c>
      <c r="D56" s="4">
        <v>0.75</v>
      </c>
      <c r="E56" s="5">
        <v>1</v>
      </c>
      <c r="F56" s="53" t="s">
        <v>0</v>
      </c>
      <c r="G56" s="23"/>
      <c r="H56" s="24"/>
      <c r="I56" s="4">
        <v>0.25</v>
      </c>
      <c r="J56" s="4">
        <v>0.5</v>
      </c>
      <c r="K56" s="4">
        <v>0.75</v>
      </c>
      <c r="L56" s="5">
        <v>1</v>
      </c>
      <c r="M56" s="55" t="s">
        <v>0</v>
      </c>
    </row>
    <row r="57" spans="1:19" ht="16.5" customHeight="1" x14ac:dyDescent="0.25">
      <c r="A57" s="71" t="s">
        <v>13</v>
      </c>
      <c r="B57" s="45">
        <v>512.82000000000005</v>
      </c>
      <c r="C57" s="45">
        <v>1025.6400000000001</v>
      </c>
      <c r="D57" s="45">
        <v>1538.46</v>
      </c>
      <c r="E57" s="46">
        <v>2051.2800000000002</v>
      </c>
      <c r="F57" s="51">
        <v>40000</v>
      </c>
      <c r="G57" s="23"/>
      <c r="H57" s="73" t="s">
        <v>19</v>
      </c>
      <c r="I57" s="45">
        <v>491.46</v>
      </c>
      <c r="J57" s="45">
        <v>982.92</v>
      </c>
      <c r="K57" s="45">
        <v>1474.39</v>
      </c>
      <c r="L57" s="46">
        <v>1965.85</v>
      </c>
      <c r="M57" s="56">
        <v>51112</v>
      </c>
    </row>
    <row r="58" spans="1:19" ht="16.5" customHeight="1" thickBot="1" x14ac:dyDescent="0.3">
      <c r="A58" s="72"/>
      <c r="B58" s="43">
        <f>$F$53*0.25</f>
        <v>10000</v>
      </c>
      <c r="C58" s="43">
        <f>$F$53*0.5</f>
        <v>20000</v>
      </c>
      <c r="D58" s="43">
        <f>$F$53*0.75</f>
        <v>30000</v>
      </c>
      <c r="E58" s="43">
        <f>F57</f>
        <v>40000</v>
      </c>
      <c r="F58" s="52"/>
      <c r="G58" s="23"/>
      <c r="H58" s="74"/>
      <c r="I58" s="43">
        <f>$M$53*0.25</f>
        <v>12778</v>
      </c>
      <c r="J58" s="43">
        <f>$M$53*0.5</f>
        <v>25556</v>
      </c>
      <c r="K58" s="43">
        <f>$M$53*0.75</f>
        <v>38334</v>
      </c>
      <c r="L58" s="43">
        <f>M57</f>
        <v>51112</v>
      </c>
      <c r="M58" s="60"/>
    </row>
    <row r="59" spans="1:19" ht="19.5" thickBot="1" x14ac:dyDescent="0.35">
      <c r="A59" s="68" t="s">
        <v>9</v>
      </c>
      <c r="B59" s="69"/>
      <c r="C59" s="69"/>
      <c r="D59" s="69"/>
      <c r="E59" s="69"/>
      <c r="F59" s="70"/>
      <c r="G59" s="20"/>
      <c r="H59" s="64" t="s">
        <v>9</v>
      </c>
      <c r="I59" s="65"/>
      <c r="J59" s="65"/>
      <c r="K59" s="65"/>
      <c r="L59" s="65"/>
      <c r="M59" s="66"/>
    </row>
    <row r="60" spans="1:19" ht="16.5" thickBot="1" x14ac:dyDescent="0.3">
      <c r="A60" s="24"/>
      <c r="B60" s="4">
        <v>0.25</v>
      </c>
      <c r="C60" s="4">
        <v>0.5</v>
      </c>
      <c r="D60" s="4">
        <v>0.75</v>
      </c>
      <c r="E60" s="5">
        <v>1</v>
      </c>
      <c r="F60" s="48" t="s">
        <v>0</v>
      </c>
      <c r="G60" s="19"/>
      <c r="H60" s="24"/>
      <c r="I60" s="4">
        <v>0.25</v>
      </c>
      <c r="J60" s="4">
        <v>0.5</v>
      </c>
      <c r="K60" s="4">
        <v>0.75</v>
      </c>
      <c r="L60" s="5">
        <v>1</v>
      </c>
      <c r="M60" s="55" t="s">
        <v>0</v>
      </c>
    </row>
    <row r="61" spans="1:19" x14ac:dyDescent="0.25">
      <c r="A61" s="62" t="s">
        <v>13</v>
      </c>
      <c r="B61" s="45">
        <v>461.54</v>
      </c>
      <c r="C61" s="45">
        <v>923.08</v>
      </c>
      <c r="D61" s="45">
        <v>1384.62</v>
      </c>
      <c r="E61" s="46">
        <v>1846.15</v>
      </c>
      <c r="F61" s="49">
        <v>36000</v>
      </c>
      <c r="G61" s="19"/>
      <c r="H61" s="62" t="s">
        <v>13</v>
      </c>
      <c r="I61" s="45">
        <v>442.31</v>
      </c>
      <c r="J61" s="45">
        <v>884.62</v>
      </c>
      <c r="K61" s="45">
        <v>1326.96</v>
      </c>
      <c r="L61" s="46">
        <v>1769.27</v>
      </c>
      <c r="M61" s="56">
        <v>46000.800000000003</v>
      </c>
      <c r="P61" s="40"/>
      <c r="Q61" s="40"/>
      <c r="R61" s="40"/>
      <c r="S61" s="40"/>
    </row>
    <row r="62" spans="1:19" ht="16.5" thickBot="1" x14ac:dyDescent="0.3">
      <c r="A62" s="67"/>
      <c r="B62" s="43">
        <f>$F$43*0.25</f>
        <v>9000</v>
      </c>
      <c r="C62" s="43">
        <f>$F$43*0.5</f>
        <v>18000</v>
      </c>
      <c r="D62" s="43">
        <f>$F$43*0.75</f>
        <v>27000</v>
      </c>
      <c r="E62" s="43">
        <f>F61</f>
        <v>36000</v>
      </c>
      <c r="F62" s="54"/>
      <c r="G62" s="29"/>
      <c r="H62" s="67"/>
      <c r="I62" s="47">
        <f>$M$39*0.25</f>
        <v>11500.2</v>
      </c>
      <c r="J62" s="47">
        <f>$M$39*0.5</f>
        <v>23000.400000000001</v>
      </c>
      <c r="K62" s="47">
        <f>$M$39*0.75</f>
        <v>34500.600000000006</v>
      </c>
      <c r="L62" s="43">
        <f>M61</f>
        <v>46000.800000000003</v>
      </c>
      <c r="M62" s="61"/>
    </row>
    <row r="63" spans="1:19" ht="16.5" thickTop="1" x14ac:dyDescent="0.25"/>
  </sheetData>
  <mergeCells count="57">
    <mergeCell ref="Q32:Q33"/>
    <mergeCell ref="A37:F37"/>
    <mergeCell ref="H37:M37"/>
    <mergeCell ref="A47:A48"/>
    <mergeCell ref="H47:H48"/>
    <mergeCell ref="A45:F45"/>
    <mergeCell ref="H45:M45"/>
    <mergeCell ref="A35:A36"/>
    <mergeCell ref="H35:H36"/>
    <mergeCell ref="A39:A40"/>
    <mergeCell ref="H39:H40"/>
    <mergeCell ref="A43:A44"/>
    <mergeCell ref="H43:H44"/>
    <mergeCell ref="H11:H12"/>
    <mergeCell ref="H15:H16"/>
    <mergeCell ref="A5:A6"/>
    <mergeCell ref="A33:F33"/>
    <mergeCell ref="H33:M33"/>
    <mergeCell ref="A19:A20"/>
    <mergeCell ref="H19:H20"/>
    <mergeCell ref="H57:H58"/>
    <mergeCell ref="A51:F51"/>
    <mergeCell ref="H51:M51"/>
    <mergeCell ref="A1:F1"/>
    <mergeCell ref="A23:F23"/>
    <mergeCell ref="H1:M1"/>
    <mergeCell ref="H23:M23"/>
    <mergeCell ref="A2:F2"/>
    <mergeCell ref="H2:M2"/>
    <mergeCell ref="A9:F9"/>
    <mergeCell ref="H9:M9"/>
    <mergeCell ref="A13:F13"/>
    <mergeCell ref="H13:M13"/>
    <mergeCell ref="A7:A8"/>
    <mergeCell ref="A11:A12"/>
    <mergeCell ref="A15:A16"/>
    <mergeCell ref="H61:H62"/>
    <mergeCell ref="A17:F17"/>
    <mergeCell ref="H17:M17"/>
    <mergeCell ref="A21:A22"/>
    <mergeCell ref="H21:H22"/>
    <mergeCell ref="A29:F29"/>
    <mergeCell ref="H29:M29"/>
    <mergeCell ref="A31:A32"/>
    <mergeCell ref="H31:H32"/>
    <mergeCell ref="H53:H54"/>
    <mergeCell ref="A59:F59"/>
    <mergeCell ref="H59:M59"/>
    <mergeCell ref="A61:A62"/>
    <mergeCell ref="H55:M55"/>
    <mergeCell ref="A55:F55"/>
    <mergeCell ref="A57:A58"/>
    <mergeCell ref="H49:H50"/>
    <mergeCell ref="A49:A50"/>
    <mergeCell ref="A53:A54"/>
    <mergeCell ref="A41:F41"/>
    <mergeCell ref="H41:M41"/>
  </mergeCells>
  <phoneticPr fontId="0" type="noConversion"/>
  <printOptions horizontalCentered="1"/>
  <pageMargins left="0" right="0" top="0" bottom="0" header="0.75" footer="0.25"/>
  <pageSetup scale="68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Wagner, Theresa L</cp:lastModifiedBy>
  <cp:lastPrinted>2018-05-10T19:03:43Z</cp:lastPrinted>
  <dcterms:created xsi:type="dcterms:W3CDTF">1999-05-05T15:34:06Z</dcterms:created>
  <dcterms:modified xsi:type="dcterms:W3CDTF">2020-04-08T17:15:40Z</dcterms:modified>
</cp:coreProperties>
</file>